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.EKONOMKA-HP\Documents\práce\závěrky\rok 2022\"/>
    </mc:Choice>
  </mc:AlternateContent>
  <xr:revisionPtr revIDLastSave="0" documentId="13_ncr:1_{6DE87C40-C75E-44A8-A005-07C91C976780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říprava rozpočtu 2017" sheetId="8" r:id="rId1"/>
    <sheet name="List1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4" l="1"/>
  <c r="D26" i="14"/>
  <c r="D15" i="14"/>
  <c r="D9" i="14"/>
  <c r="D57" i="14" l="1"/>
  <c r="B54" i="14" l="1"/>
  <c r="B53" i="14"/>
  <c r="B52" i="14"/>
  <c r="B51" i="14"/>
  <c r="B50" i="14"/>
  <c r="B49" i="14"/>
  <c r="B48" i="14"/>
  <c r="B47" i="14"/>
  <c r="B42" i="14"/>
  <c r="B41" i="14"/>
  <c r="B40" i="14"/>
  <c r="B38" i="14"/>
  <c r="B37" i="14"/>
  <c r="B36" i="14"/>
  <c r="B35" i="14"/>
  <c r="B34" i="14"/>
  <c r="B33" i="14"/>
  <c r="B32" i="14"/>
  <c r="B31" i="14" s="1"/>
  <c r="B30" i="14"/>
  <c r="B27" i="14"/>
  <c r="B26" i="14" s="1"/>
  <c r="B25" i="14"/>
  <c r="B24" i="14"/>
  <c r="B23" i="14"/>
  <c r="B22" i="14"/>
  <c r="B21" i="14"/>
  <c r="B20" i="14"/>
  <c r="B19" i="14"/>
  <c r="B18" i="14"/>
  <c r="B17" i="14"/>
  <c r="B16" i="14"/>
  <c r="B15" i="14" s="1"/>
  <c r="B14" i="14"/>
  <c r="B13" i="14"/>
  <c r="B12" i="14"/>
  <c r="B11" i="14"/>
  <c r="B10" i="14"/>
  <c r="B9" i="14" s="1"/>
  <c r="B57" i="14" l="1"/>
  <c r="E32" i="8"/>
  <c r="E26" i="8"/>
  <c r="E15" i="8"/>
  <c r="E9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 s="1"/>
  <c r="D32" i="8"/>
  <c r="B31" i="8"/>
  <c r="D30" i="8"/>
  <c r="D26" i="8" s="1"/>
  <c r="B30" i="8"/>
  <c r="B28" i="8"/>
  <c r="B27" i="8"/>
  <c r="B26" i="8" s="1"/>
  <c r="B25" i="8"/>
  <c r="B24" i="8"/>
  <c r="B23" i="8"/>
  <c r="B22" i="8"/>
  <c r="B21" i="8"/>
  <c r="B20" i="8"/>
  <c r="B19" i="8"/>
  <c r="B18" i="8"/>
  <c r="B17" i="8"/>
  <c r="B16" i="8"/>
  <c r="B15" i="8" s="1"/>
  <c r="D15" i="8"/>
  <c r="B14" i="8"/>
  <c r="B13" i="8"/>
  <c r="B12" i="8"/>
  <c r="B11" i="8"/>
  <c r="B10" i="8"/>
  <c r="B9" i="8" s="1"/>
  <c r="D9" i="8"/>
  <c r="E52" i="8" l="1"/>
  <c r="E56" i="8" s="1"/>
  <c r="D52" i="8"/>
  <c r="D56" i="8" s="1"/>
  <c r="B5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jana</author>
  </authors>
  <commentList>
    <comment ref="D3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jana:</t>
        </r>
        <r>
          <rPr>
            <sz val="9"/>
            <color indexed="81"/>
            <rFont val="Tahoma"/>
            <family val="2"/>
            <charset val="238"/>
          </rPr>
          <t xml:space="preserve">
21 000,- nábytek
24 000,- tabule</t>
        </r>
      </text>
    </comment>
  </commentList>
</comments>
</file>

<file path=xl/sharedStrings.xml><?xml version="1.0" encoding="utf-8"?>
<sst xmlns="http://schemas.openxmlformats.org/spreadsheetml/2006/main" count="120" uniqueCount="79">
  <si>
    <t>2015-2014</t>
  </si>
  <si>
    <t>Energie + stočné + revize</t>
  </si>
  <si>
    <t xml:space="preserve">        spotřeba plynu</t>
  </si>
  <si>
    <t xml:space="preserve">        spotřeba elektřiny</t>
  </si>
  <si>
    <t xml:space="preserve">        spotřeba vody</t>
  </si>
  <si>
    <t xml:space="preserve">        stočné</t>
  </si>
  <si>
    <t xml:space="preserve">        revize </t>
  </si>
  <si>
    <t>elektrorevize</t>
  </si>
  <si>
    <t>Materiál</t>
  </si>
  <si>
    <t xml:space="preserve">        tiskopisy</t>
  </si>
  <si>
    <t xml:space="preserve">        čistící prostředky</t>
  </si>
  <si>
    <t xml:space="preserve">        papírové ručníky</t>
  </si>
  <si>
    <t xml:space="preserve">        materiál do dílny školníka</t>
  </si>
  <si>
    <t xml:space="preserve">        lékárna </t>
  </si>
  <si>
    <t xml:space="preserve">        materiál do školní kuchyně</t>
  </si>
  <si>
    <t xml:space="preserve">        náhradní součástky pro PC</t>
  </si>
  <si>
    <t>Ochranné pomůcky</t>
  </si>
  <si>
    <t>Drobný dlouhodobý hmotný majetek</t>
  </si>
  <si>
    <t xml:space="preserve">        nářadí </t>
  </si>
  <si>
    <t>Cestovné provozní</t>
  </si>
  <si>
    <t>Služby</t>
  </si>
  <si>
    <t xml:space="preserve">         bankovní poplatky/odvod do SR</t>
  </si>
  <si>
    <t xml:space="preserve">         odpisy</t>
  </si>
  <si>
    <t xml:space="preserve">         evaluace ZŠ a MŠ/právní poradna</t>
  </si>
  <si>
    <t xml:space="preserve">         pojistky</t>
  </si>
  <si>
    <t xml:space="preserve">         prog.servis</t>
  </si>
  <si>
    <t xml:space="preserve">         internet, servis pro server</t>
  </si>
  <si>
    <t>povýšení licencí</t>
  </si>
  <si>
    <t xml:space="preserve">         antivir</t>
  </si>
  <si>
    <t xml:space="preserve">         školení BOZP</t>
  </si>
  <si>
    <t>změna vedení</t>
  </si>
  <si>
    <t xml:space="preserve">         preventivní prohl.</t>
  </si>
  <si>
    <t xml:space="preserve">         poštovné, balné</t>
  </si>
  <si>
    <t xml:space="preserve">         služby ostatní (čištění koberců, předplatné …)</t>
  </si>
  <si>
    <t>čištění oken</t>
  </si>
  <si>
    <t xml:space="preserve">         zákonné pojištění</t>
  </si>
  <si>
    <t>navýšení tarifů</t>
  </si>
  <si>
    <t>Běžné opravy</t>
  </si>
  <si>
    <t>Soutěže</t>
  </si>
  <si>
    <t>Příspěvek na dopravu ŠVP, LV</t>
  </si>
  <si>
    <t>Celkem:</t>
  </si>
  <si>
    <t>Další opravy nad rámec provozního rozpočtu</t>
  </si>
  <si>
    <t xml:space="preserve">        materiál do tříd  ZŠ</t>
  </si>
  <si>
    <t xml:space="preserve">         telefonní poplatky/2016 renovace ústředny</t>
  </si>
  <si>
    <t>Odvody z mezd pro čerpání fondu odměn (30000,-)</t>
  </si>
  <si>
    <t>Závazný ukazatel pro rok 2016</t>
  </si>
  <si>
    <t xml:space="preserve">         školení účetní, vedoucí ŠJ +konzultace, konference</t>
  </si>
  <si>
    <t xml:space="preserve">        ostatní (tonery, klíče, benzin do sekačky, písky, jiné)</t>
  </si>
  <si>
    <t xml:space="preserve">        notebook kancelář/3x PC 2017</t>
  </si>
  <si>
    <t xml:space="preserve">        vybavení 3x třída + tabule </t>
  </si>
  <si>
    <t xml:space="preserve">        regály - kabinet VV+ kabinety přístavba</t>
  </si>
  <si>
    <t>WC školní klub - kompletní oprava</t>
  </si>
  <si>
    <t>obnova čerpání vody ze studny</t>
  </si>
  <si>
    <t>oprava stěny kotelny</t>
  </si>
  <si>
    <t>oprava zábradlí MŠ A,B</t>
  </si>
  <si>
    <t>kompletní renovace odpadů v HB</t>
  </si>
  <si>
    <t>výtah HB</t>
  </si>
  <si>
    <t>příprava třídy MŠ pro 2-leté děti v HB, příprava MŠ C na ŠD</t>
  </si>
  <si>
    <t xml:space="preserve">         výpočetní technika - licence Bakaláři, program.dovybavení</t>
  </si>
  <si>
    <t xml:space="preserve"> rozp. 2016</t>
  </si>
  <si>
    <t>návrh 2017</t>
  </si>
  <si>
    <t>Bude prověřena finanční náročnost a v závislosti na výši hosp.</t>
  </si>
  <si>
    <t>výsledku budou zařazeny do rozpočtu v r. 2017-2018</t>
  </si>
  <si>
    <t>Rozpočet 2017 (v Kč)</t>
  </si>
  <si>
    <t xml:space="preserve">         telefonní poplatky</t>
  </si>
  <si>
    <t xml:space="preserve">         prodloužení záruky na server</t>
  </si>
  <si>
    <t xml:space="preserve">        papírový program</t>
  </si>
  <si>
    <t xml:space="preserve">         Microsoft office licence (zápůjčka)</t>
  </si>
  <si>
    <t xml:space="preserve">           systém Amos vision (pronájem 3 roky) www.amosvision.cz</t>
  </si>
  <si>
    <t xml:space="preserve">         vedení webových stránek</t>
  </si>
  <si>
    <t>Příspěvek na plavání - pronájem bazénu, švp plavání</t>
  </si>
  <si>
    <t xml:space="preserve">         bankovní poplatky</t>
  </si>
  <si>
    <t xml:space="preserve">         správce počítačové sítě, odborný lektor (DPP)</t>
  </si>
  <si>
    <t xml:space="preserve">Příspěvek na dopravu </t>
  </si>
  <si>
    <t xml:space="preserve">        dřez do ŠJ, výdejový pult/gastro nádoby do nového konvekt.</t>
  </si>
  <si>
    <t xml:space="preserve">         antivir/cloud Bakaláři</t>
  </si>
  <si>
    <t xml:space="preserve">        nábytek</t>
  </si>
  <si>
    <t xml:space="preserve">         služby ostatní </t>
  </si>
  <si>
    <t>Provozní rozpočet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</si>
</sst>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4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3" fillId="0" borderId="1" xfId="0" applyNumberFormat="1" applyFont="1" applyBorder="1"/>
    <xf numFmtId="3" fontId="3" fillId="0" borderId="5" xfId="0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11" xfId="0" applyFont="1" applyBorder="1"/>
    <xf numFmtId="3" fontId="3" fillId="0" borderId="11" xfId="0" applyNumberFormat="1" applyFont="1" applyBorder="1"/>
    <xf numFmtId="0" fontId="2" fillId="0" borderId="4" xfId="0" applyFont="1" applyBorder="1"/>
    <xf numFmtId="3" fontId="2" fillId="0" borderId="1" xfId="0" applyNumberFormat="1" applyFont="1" applyBorder="1"/>
    <xf numFmtId="3" fontId="0" fillId="0" borderId="0" xfId="0" applyNumberFormat="1"/>
    <xf numFmtId="0" fontId="3" fillId="0" borderId="12" xfId="0" applyFont="1" applyBorder="1"/>
    <xf numFmtId="3" fontId="6" fillId="0" borderId="3" xfId="0" applyNumberFormat="1" applyFont="1" applyBorder="1"/>
    <xf numFmtId="3" fontId="6" fillId="0" borderId="10" xfId="0" applyNumberFormat="1" applyFont="1" applyBorder="1"/>
    <xf numFmtId="3" fontId="6" fillId="0" borderId="0" xfId="0" applyNumberFormat="1" applyFont="1"/>
    <xf numFmtId="3" fontId="6" fillId="0" borderId="4" xfId="0" applyNumberFormat="1" applyFont="1" applyBorder="1"/>
    <xf numFmtId="0" fontId="3" fillId="0" borderId="0" xfId="0" applyFont="1"/>
    <xf numFmtId="3" fontId="3" fillId="0" borderId="0" xfId="0" applyNumberFormat="1" applyFont="1"/>
    <xf numFmtId="0" fontId="7" fillId="0" borderId="0" xfId="0" applyFont="1"/>
    <xf numFmtId="3" fontId="2" fillId="0" borderId="10" xfId="0" applyNumberFormat="1" applyFont="1" applyBorder="1"/>
    <xf numFmtId="0" fontId="7" fillId="0" borderId="12" xfId="0" applyFont="1" applyBorder="1"/>
    <xf numFmtId="0" fontId="0" fillId="0" borderId="13" xfId="0" applyBorder="1"/>
    <xf numFmtId="3" fontId="7" fillId="0" borderId="1" xfId="0" applyNumberFormat="1" applyFont="1" applyBorder="1"/>
    <xf numFmtId="14" fontId="0" fillId="0" borderId="0" xfId="0" applyNumberFormat="1" applyAlignment="1">
      <alignment horizontal="left"/>
    </xf>
    <xf numFmtId="0" fontId="2" fillId="0" borderId="14" xfId="0" applyFont="1" applyBorder="1"/>
    <xf numFmtId="0" fontId="7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3" fontId="2" fillId="0" borderId="0" xfId="0" applyNumberFormat="1" applyFont="1"/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left"/>
    </xf>
    <xf numFmtId="1" fontId="7" fillId="0" borderId="0" xfId="0" applyNumberFormat="1" applyFont="1" applyAlignment="1">
      <alignment horizontal="left"/>
    </xf>
    <xf numFmtId="3" fontId="0" fillId="0" borderId="5" xfId="0" applyNumberFormat="1" applyBorder="1"/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14" fontId="13" fillId="0" borderId="0" xfId="0" applyNumberFormat="1" applyFont="1" applyAlignment="1">
      <alignment horizontal="left"/>
    </xf>
    <xf numFmtId="0" fontId="8" fillId="0" borderId="14" xfId="0" applyFont="1" applyBorder="1"/>
    <xf numFmtId="0" fontId="3" fillId="0" borderId="15" xfId="0" applyFont="1" applyBorder="1"/>
    <xf numFmtId="3" fontId="3" fillId="0" borderId="15" xfId="0" applyNumberFormat="1" applyFont="1" applyBorder="1"/>
    <xf numFmtId="3" fontId="2" fillId="0" borderId="11" xfId="0" applyNumberFormat="1" applyFont="1" applyBorder="1"/>
    <xf numFmtId="0" fontId="2" fillId="0" borderId="7" xfId="0" applyFont="1" applyBorder="1"/>
    <xf numFmtId="0" fontId="0" fillId="0" borderId="16" xfId="0" applyBorder="1"/>
    <xf numFmtId="0" fontId="0" fillId="0" borderId="0" xfId="0" applyBorder="1"/>
    <xf numFmtId="0" fontId="12" fillId="0" borderId="17" xfId="1" applyFont="1" applyBorder="1"/>
    <xf numFmtId="0" fontId="2" fillId="0" borderId="10" xfId="0" applyFont="1" applyBorder="1"/>
    <xf numFmtId="0" fontId="0" fillId="0" borderId="18" xfId="0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0</xdr:colOff>
      <xdr:row>4</xdr:row>
      <xdr:rowOff>228600</xdr:rowOff>
    </xdr:to>
    <xdr:pic>
      <xdr:nvPicPr>
        <xdr:cNvPr id="2" name="Picture 54" descr="zs_hl_papir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369760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0</xdr:colOff>
      <xdr:row>4</xdr:row>
      <xdr:rowOff>228600</xdr:rowOff>
    </xdr:to>
    <xdr:pic>
      <xdr:nvPicPr>
        <xdr:cNvPr id="2" name="Picture 54" descr="zs_hl_papir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369760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mosvision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67"/>
  <sheetViews>
    <sheetView topLeftCell="A7" workbookViewId="0">
      <selection activeCell="A23" sqref="A23"/>
    </sheetView>
  </sheetViews>
  <sheetFormatPr defaultColWidth="11" defaultRowHeight="13.5" customHeight="1" x14ac:dyDescent="0.3"/>
  <cols>
    <col min="1" max="1" width="54.33203125" customWidth="1"/>
    <col min="2" max="2" width="12.44140625" hidden="1" customWidth="1"/>
    <col min="3" max="3" width="11" hidden="1" customWidth="1"/>
    <col min="4" max="5" width="13.6640625" customWidth="1"/>
    <col min="250" max="250" width="50.6640625" customWidth="1"/>
    <col min="251" max="251" width="12.44140625" customWidth="1"/>
    <col min="252" max="253" width="0" hidden="1" customWidth="1"/>
    <col min="506" max="506" width="50.6640625" customWidth="1"/>
    <col min="507" max="507" width="12.44140625" customWidth="1"/>
    <col min="508" max="509" width="0" hidden="1" customWidth="1"/>
    <col min="762" max="762" width="50.6640625" customWidth="1"/>
    <col min="763" max="763" width="12.44140625" customWidth="1"/>
    <col min="764" max="765" width="0" hidden="1" customWidth="1"/>
    <col min="1018" max="1018" width="50.6640625" customWidth="1"/>
    <col min="1019" max="1019" width="12.44140625" customWidth="1"/>
    <col min="1020" max="1021" width="0" hidden="1" customWidth="1"/>
    <col min="1274" max="1274" width="50.6640625" customWidth="1"/>
    <col min="1275" max="1275" width="12.44140625" customWidth="1"/>
    <col min="1276" max="1277" width="0" hidden="1" customWidth="1"/>
    <col min="1530" max="1530" width="50.6640625" customWidth="1"/>
    <col min="1531" max="1531" width="12.44140625" customWidth="1"/>
    <col min="1532" max="1533" width="0" hidden="1" customWidth="1"/>
    <col min="1786" max="1786" width="50.6640625" customWidth="1"/>
    <col min="1787" max="1787" width="12.44140625" customWidth="1"/>
    <col min="1788" max="1789" width="0" hidden="1" customWidth="1"/>
    <col min="2042" max="2042" width="50.6640625" customWidth="1"/>
    <col min="2043" max="2043" width="12.44140625" customWidth="1"/>
    <col min="2044" max="2045" width="0" hidden="1" customWidth="1"/>
    <col min="2298" max="2298" width="50.6640625" customWidth="1"/>
    <col min="2299" max="2299" width="12.44140625" customWidth="1"/>
    <col min="2300" max="2301" width="0" hidden="1" customWidth="1"/>
    <col min="2554" max="2554" width="50.6640625" customWidth="1"/>
    <col min="2555" max="2555" width="12.44140625" customWidth="1"/>
    <col min="2556" max="2557" width="0" hidden="1" customWidth="1"/>
    <col min="2810" max="2810" width="50.6640625" customWidth="1"/>
    <col min="2811" max="2811" width="12.44140625" customWidth="1"/>
    <col min="2812" max="2813" width="0" hidden="1" customWidth="1"/>
    <col min="3066" max="3066" width="50.6640625" customWidth="1"/>
    <col min="3067" max="3067" width="12.44140625" customWidth="1"/>
    <col min="3068" max="3069" width="0" hidden="1" customWidth="1"/>
    <col min="3322" max="3322" width="50.6640625" customWidth="1"/>
    <col min="3323" max="3323" width="12.44140625" customWidth="1"/>
    <col min="3324" max="3325" width="0" hidden="1" customWidth="1"/>
    <col min="3578" max="3578" width="50.6640625" customWidth="1"/>
    <col min="3579" max="3579" width="12.44140625" customWidth="1"/>
    <col min="3580" max="3581" width="0" hidden="1" customWidth="1"/>
    <col min="3834" max="3834" width="50.6640625" customWidth="1"/>
    <col min="3835" max="3835" width="12.44140625" customWidth="1"/>
    <col min="3836" max="3837" width="0" hidden="1" customWidth="1"/>
    <col min="4090" max="4090" width="50.6640625" customWidth="1"/>
    <col min="4091" max="4091" width="12.44140625" customWidth="1"/>
    <col min="4092" max="4093" width="0" hidden="1" customWidth="1"/>
    <col min="4346" max="4346" width="50.6640625" customWidth="1"/>
    <col min="4347" max="4347" width="12.44140625" customWidth="1"/>
    <col min="4348" max="4349" width="0" hidden="1" customWidth="1"/>
    <col min="4602" max="4602" width="50.6640625" customWidth="1"/>
    <col min="4603" max="4603" width="12.44140625" customWidth="1"/>
    <col min="4604" max="4605" width="0" hidden="1" customWidth="1"/>
    <col min="4858" max="4858" width="50.6640625" customWidth="1"/>
    <col min="4859" max="4859" width="12.44140625" customWidth="1"/>
    <col min="4860" max="4861" width="0" hidden="1" customWidth="1"/>
    <col min="5114" max="5114" width="50.6640625" customWidth="1"/>
    <col min="5115" max="5115" width="12.44140625" customWidth="1"/>
    <col min="5116" max="5117" width="0" hidden="1" customWidth="1"/>
    <col min="5370" max="5370" width="50.6640625" customWidth="1"/>
    <col min="5371" max="5371" width="12.44140625" customWidth="1"/>
    <col min="5372" max="5373" width="0" hidden="1" customWidth="1"/>
    <col min="5626" max="5626" width="50.6640625" customWidth="1"/>
    <col min="5627" max="5627" width="12.44140625" customWidth="1"/>
    <col min="5628" max="5629" width="0" hidden="1" customWidth="1"/>
    <col min="5882" max="5882" width="50.6640625" customWidth="1"/>
    <col min="5883" max="5883" width="12.44140625" customWidth="1"/>
    <col min="5884" max="5885" width="0" hidden="1" customWidth="1"/>
    <col min="6138" max="6138" width="50.6640625" customWidth="1"/>
    <col min="6139" max="6139" width="12.44140625" customWidth="1"/>
    <col min="6140" max="6141" width="0" hidden="1" customWidth="1"/>
    <col min="6394" max="6394" width="50.6640625" customWidth="1"/>
    <col min="6395" max="6395" width="12.44140625" customWidth="1"/>
    <col min="6396" max="6397" width="0" hidden="1" customWidth="1"/>
    <col min="6650" max="6650" width="50.6640625" customWidth="1"/>
    <col min="6651" max="6651" width="12.44140625" customWidth="1"/>
    <col min="6652" max="6653" width="0" hidden="1" customWidth="1"/>
    <col min="6906" max="6906" width="50.6640625" customWidth="1"/>
    <col min="6907" max="6907" width="12.44140625" customWidth="1"/>
    <col min="6908" max="6909" width="0" hidden="1" customWidth="1"/>
    <col min="7162" max="7162" width="50.6640625" customWidth="1"/>
    <col min="7163" max="7163" width="12.44140625" customWidth="1"/>
    <col min="7164" max="7165" width="0" hidden="1" customWidth="1"/>
    <col min="7418" max="7418" width="50.6640625" customWidth="1"/>
    <col min="7419" max="7419" width="12.44140625" customWidth="1"/>
    <col min="7420" max="7421" width="0" hidden="1" customWidth="1"/>
    <col min="7674" max="7674" width="50.6640625" customWidth="1"/>
    <col min="7675" max="7675" width="12.44140625" customWidth="1"/>
    <col min="7676" max="7677" width="0" hidden="1" customWidth="1"/>
    <col min="7930" max="7930" width="50.6640625" customWidth="1"/>
    <col min="7931" max="7931" width="12.44140625" customWidth="1"/>
    <col min="7932" max="7933" width="0" hidden="1" customWidth="1"/>
    <col min="8186" max="8186" width="50.6640625" customWidth="1"/>
    <col min="8187" max="8187" width="12.44140625" customWidth="1"/>
    <col min="8188" max="8189" width="0" hidden="1" customWidth="1"/>
    <col min="8442" max="8442" width="50.6640625" customWidth="1"/>
    <col min="8443" max="8443" width="12.44140625" customWidth="1"/>
    <col min="8444" max="8445" width="0" hidden="1" customWidth="1"/>
    <col min="8698" max="8698" width="50.6640625" customWidth="1"/>
    <col min="8699" max="8699" width="12.44140625" customWidth="1"/>
    <col min="8700" max="8701" width="0" hidden="1" customWidth="1"/>
    <col min="8954" max="8954" width="50.6640625" customWidth="1"/>
    <col min="8955" max="8955" width="12.44140625" customWidth="1"/>
    <col min="8956" max="8957" width="0" hidden="1" customWidth="1"/>
    <col min="9210" max="9210" width="50.6640625" customWidth="1"/>
    <col min="9211" max="9211" width="12.44140625" customWidth="1"/>
    <col min="9212" max="9213" width="0" hidden="1" customWidth="1"/>
    <col min="9466" max="9466" width="50.6640625" customWidth="1"/>
    <col min="9467" max="9467" width="12.44140625" customWidth="1"/>
    <col min="9468" max="9469" width="0" hidden="1" customWidth="1"/>
    <col min="9722" max="9722" width="50.6640625" customWidth="1"/>
    <col min="9723" max="9723" width="12.44140625" customWidth="1"/>
    <col min="9724" max="9725" width="0" hidden="1" customWidth="1"/>
    <col min="9978" max="9978" width="50.6640625" customWidth="1"/>
    <col min="9979" max="9979" width="12.44140625" customWidth="1"/>
    <col min="9980" max="9981" width="0" hidden="1" customWidth="1"/>
    <col min="10234" max="10234" width="50.6640625" customWidth="1"/>
    <col min="10235" max="10235" width="12.44140625" customWidth="1"/>
    <col min="10236" max="10237" width="0" hidden="1" customWidth="1"/>
    <col min="10490" max="10490" width="50.6640625" customWidth="1"/>
    <col min="10491" max="10491" width="12.44140625" customWidth="1"/>
    <col min="10492" max="10493" width="0" hidden="1" customWidth="1"/>
    <col min="10746" max="10746" width="50.6640625" customWidth="1"/>
    <col min="10747" max="10747" width="12.44140625" customWidth="1"/>
    <col min="10748" max="10749" width="0" hidden="1" customWidth="1"/>
    <col min="11002" max="11002" width="50.6640625" customWidth="1"/>
    <col min="11003" max="11003" width="12.44140625" customWidth="1"/>
    <col min="11004" max="11005" width="0" hidden="1" customWidth="1"/>
    <col min="11258" max="11258" width="50.6640625" customWidth="1"/>
    <col min="11259" max="11259" width="12.44140625" customWidth="1"/>
    <col min="11260" max="11261" width="0" hidden="1" customWidth="1"/>
    <col min="11514" max="11514" width="50.6640625" customWidth="1"/>
    <col min="11515" max="11515" width="12.44140625" customWidth="1"/>
    <col min="11516" max="11517" width="0" hidden="1" customWidth="1"/>
    <col min="11770" max="11770" width="50.6640625" customWidth="1"/>
    <col min="11771" max="11771" width="12.44140625" customWidth="1"/>
    <col min="11772" max="11773" width="0" hidden="1" customWidth="1"/>
    <col min="12026" max="12026" width="50.6640625" customWidth="1"/>
    <col min="12027" max="12027" width="12.44140625" customWidth="1"/>
    <col min="12028" max="12029" width="0" hidden="1" customWidth="1"/>
    <col min="12282" max="12282" width="50.6640625" customWidth="1"/>
    <col min="12283" max="12283" width="12.44140625" customWidth="1"/>
    <col min="12284" max="12285" width="0" hidden="1" customWidth="1"/>
    <col min="12538" max="12538" width="50.6640625" customWidth="1"/>
    <col min="12539" max="12539" width="12.44140625" customWidth="1"/>
    <col min="12540" max="12541" width="0" hidden="1" customWidth="1"/>
    <col min="12794" max="12794" width="50.6640625" customWidth="1"/>
    <col min="12795" max="12795" width="12.44140625" customWidth="1"/>
    <col min="12796" max="12797" width="0" hidden="1" customWidth="1"/>
    <col min="13050" max="13050" width="50.6640625" customWidth="1"/>
    <col min="13051" max="13051" width="12.44140625" customWidth="1"/>
    <col min="13052" max="13053" width="0" hidden="1" customWidth="1"/>
    <col min="13306" max="13306" width="50.6640625" customWidth="1"/>
    <col min="13307" max="13307" width="12.44140625" customWidth="1"/>
    <col min="13308" max="13309" width="0" hidden="1" customWidth="1"/>
    <col min="13562" max="13562" width="50.6640625" customWidth="1"/>
    <col min="13563" max="13563" width="12.44140625" customWidth="1"/>
    <col min="13564" max="13565" width="0" hidden="1" customWidth="1"/>
    <col min="13818" max="13818" width="50.6640625" customWidth="1"/>
    <col min="13819" max="13819" width="12.44140625" customWidth="1"/>
    <col min="13820" max="13821" width="0" hidden="1" customWidth="1"/>
    <col min="14074" max="14074" width="50.6640625" customWidth="1"/>
    <col min="14075" max="14075" width="12.44140625" customWidth="1"/>
    <col min="14076" max="14077" width="0" hidden="1" customWidth="1"/>
    <col min="14330" max="14330" width="50.6640625" customWidth="1"/>
    <col min="14331" max="14331" width="12.44140625" customWidth="1"/>
    <col min="14332" max="14333" width="0" hidden="1" customWidth="1"/>
    <col min="14586" max="14586" width="50.6640625" customWidth="1"/>
    <col min="14587" max="14587" width="12.44140625" customWidth="1"/>
    <col min="14588" max="14589" width="0" hidden="1" customWidth="1"/>
    <col min="14842" max="14842" width="50.6640625" customWidth="1"/>
    <col min="14843" max="14843" width="12.44140625" customWidth="1"/>
    <col min="14844" max="14845" width="0" hidden="1" customWidth="1"/>
    <col min="15098" max="15098" width="50.6640625" customWidth="1"/>
    <col min="15099" max="15099" width="12.44140625" customWidth="1"/>
    <col min="15100" max="15101" width="0" hidden="1" customWidth="1"/>
    <col min="15354" max="15354" width="50.6640625" customWidth="1"/>
    <col min="15355" max="15355" width="12.44140625" customWidth="1"/>
    <col min="15356" max="15357" width="0" hidden="1" customWidth="1"/>
    <col min="15610" max="15610" width="50.6640625" customWidth="1"/>
    <col min="15611" max="15611" width="12.44140625" customWidth="1"/>
    <col min="15612" max="15613" width="0" hidden="1" customWidth="1"/>
    <col min="15866" max="15866" width="50.6640625" customWidth="1"/>
    <col min="15867" max="15867" width="12.44140625" customWidth="1"/>
    <col min="15868" max="15869" width="0" hidden="1" customWidth="1"/>
    <col min="16122" max="16122" width="50.6640625" customWidth="1"/>
    <col min="16123" max="16123" width="12.44140625" customWidth="1"/>
    <col min="16124" max="16125" width="0" hidden="1" customWidth="1"/>
  </cols>
  <sheetData>
    <row r="7" spans="1:5" ht="17.399999999999999" x14ac:dyDescent="0.3">
      <c r="A7" s="1" t="s">
        <v>63</v>
      </c>
    </row>
    <row r="8" spans="1:5" ht="15" thickBot="1" x14ac:dyDescent="0.35">
      <c r="A8" s="2"/>
      <c r="B8" s="3" t="s">
        <v>0</v>
      </c>
      <c r="D8" s="3" t="s">
        <v>59</v>
      </c>
      <c r="E8" s="3" t="s">
        <v>60</v>
      </c>
    </row>
    <row r="9" spans="1:5" ht="15" thickBot="1" x14ac:dyDescent="0.35">
      <c r="A9" s="4" t="s">
        <v>1</v>
      </c>
      <c r="B9" s="5" t="e">
        <f>SUM(B10:B14)</f>
        <v>#REF!</v>
      </c>
      <c r="D9" s="5">
        <f t="shared" ref="D9:E9" si="0">SUM(D10:D14)</f>
        <v>906327</v>
      </c>
      <c r="E9" s="5">
        <f t="shared" si="0"/>
        <v>984000</v>
      </c>
    </row>
    <row r="10" spans="1:5" ht="14.4" x14ac:dyDescent="0.3">
      <c r="A10" s="6" t="s">
        <v>2</v>
      </c>
      <c r="B10" s="7" t="e">
        <f>+#REF!-#REF!</f>
        <v>#REF!</v>
      </c>
      <c r="D10" s="14">
        <v>403727</v>
      </c>
      <c r="E10" s="14">
        <v>445000</v>
      </c>
    </row>
    <row r="11" spans="1:5" ht="14.4" x14ac:dyDescent="0.3">
      <c r="A11" s="8" t="s">
        <v>3</v>
      </c>
      <c r="B11" s="7" t="e">
        <f>+#REF!-#REF!</f>
        <v>#REF!</v>
      </c>
      <c r="D11" s="9">
        <v>300000</v>
      </c>
      <c r="E11" s="9">
        <v>320000</v>
      </c>
    </row>
    <row r="12" spans="1:5" ht="14.4" x14ac:dyDescent="0.3">
      <c r="A12" s="8" t="s">
        <v>4</v>
      </c>
      <c r="B12" s="7" t="e">
        <f>+#REF!-#REF!</f>
        <v>#REF!</v>
      </c>
      <c r="C12">
        <v>39.700000000000003</v>
      </c>
      <c r="D12" s="9">
        <v>63500</v>
      </c>
      <c r="E12" s="9">
        <v>68000</v>
      </c>
    </row>
    <row r="13" spans="1:5" ht="14.4" x14ac:dyDescent="0.3">
      <c r="A13" s="8" t="s">
        <v>5</v>
      </c>
      <c r="B13" s="7" t="e">
        <f>+#REF!-#REF!</f>
        <v>#REF!</v>
      </c>
      <c r="C13">
        <v>41.3</v>
      </c>
      <c r="D13" s="9">
        <v>65600</v>
      </c>
      <c r="E13" s="9">
        <v>70000</v>
      </c>
    </row>
    <row r="14" spans="1:5" ht="15.75" thickBot="1" x14ac:dyDescent="0.3">
      <c r="A14" s="6" t="s">
        <v>6</v>
      </c>
      <c r="B14" s="7" t="e">
        <f>+#REF!-#REF!</f>
        <v>#REF!</v>
      </c>
      <c r="C14" t="s">
        <v>7</v>
      </c>
      <c r="D14" s="30">
        <v>73500</v>
      </c>
      <c r="E14" s="30">
        <v>81000</v>
      </c>
    </row>
    <row r="15" spans="1:5" ht="15" thickBot="1" x14ac:dyDescent="0.35">
      <c r="A15" s="4" t="s">
        <v>8</v>
      </c>
      <c r="B15" s="11" t="e">
        <f>SUM(B16:B24)</f>
        <v>#REF!</v>
      </c>
      <c r="D15" s="11">
        <f t="shared" ref="D15:E15" si="1">SUM(D16:D24)</f>
        <v>218000</v>
      </c>
      <c r="E15" s="11">
        <f t="shared" si="1"/>
        <v>265000</v>
      </c>
    </row>
    <row r="16" spans="1:5" ht="15" x14ac:dyDescent="0.25">
      <c r="A16" s="6" t="s">
        <v>9</v>
      </c>
      <c r="B16" s="7" t="e">
        <f>+#REF!-#REF!</f>
        <v>#REF!</v>
      </c>
      <c r="D16" s="7">
        <v>20000</v>
      </c>
      <c r="E16" s="7">
        <v>20000</v>
      </c>
    </row>
    <row r="17" spans="1:5" ht="14.4" x14ac:dyDescent="0.3">
      <c r="A17" s="6" t="s">
        <v>10</v>
      </c>
      <c r="B17" s="7" t="e">
        <f>+#REF!-#REF!</f>
        <v>#REF!</v>
      </c>
      <c r="D17" s="9">
        <v>50000</v>
      </c>
      <c r="E17" s="9">
        <v>55000</v>
      </c>
    </row>
    <row r="18" spans="1:5" ht="14.4" x14ac:dyDescent="0.3">
      <c r="A18" s="8" t="s">
        <v>11</v>
      </c>
      <c r="B18" s="7" t="e">
        <f>+#REF!-#REF!</f>
        <v>#REF!</v>
      </c>
      <c r="D18" s="9">
        <v>20000</v>
      </c>
      <c r="E18" s="9">
        <v>25000</v>
      </c>
    </row>
    <row r="19" spans="1:5" ht="14.4" x14ac:dyDescent="0.3">
      <c r="A19" s="8" t="s">
        <v>12</v>
      </c>
      <c r="B19" s="7" t="e">
        <f>+#REF!-#REF!</f>
        <v>#REF!</v>
      </c>
      <c r="D19" s="9">
        <v>20000</v>
      </c>
      <c r="E19" s="9">
        <v>20000</v>
      </c>
    </row>
    <row r="20" spans="1:5" ht="14.4" x14ac:dyDescent="0.3">
      <c r="A20" s="8" t="s">
        <v>13</v>
      </c>
      <c r="B20" s="7" t="e">
        <f>+#REF!-#REF!</f>
        <v>#REF!</v>
      </c>
      <c r="D20" s="9">
        <v>3000</v>
      </c>
      <c r="E20" s="9">
        <v>5000</v>
      </c>
    </row>
    <row r="21" spans="1:5" ht="14.4" x14ac:dyDescent="0.3">
      <c r="A21" s="8" t="s">
        <v>42</v>
      </c>
      <c r="B21" s="7" t="e">
        <f>+#REF!-#REF!</f>
        <v>#REF!</v>
      </c>
      <c r="D21" s="9">
        <v>10000</v>
      </c>
      <c r="E21" s="9">
        <v>15000</v>
      </c>
    </row>
    <row r="22" spans="1:5" ht="14.4" x14ac:dyDescent="0.3">
      <c r="A22" s="8" t="s">
        <v>14</v>
      </c>
      <c r="B22" s="7" t="e">
        <f>+#REF!-#REF!</f>
        <v>#REF!</v>
      </c>
      <c r="D22" s="9">
        <v>20000</v>
      </c>
      <c r="E22" s="9">
        <v>20000</v>
      </c>
    </row>
    <row r="23" spans="1:5" ht="14.4" x14ac:dyDescent="0.3">
      <c r="A23" s="8" t="s">
        <v>47</v>
      </c>
      <c r="B23" s="7" t="e">
        <f>+#REF!-#REF!</f>
        <v>#REF!</v>
      </c>
      <c r="D23" s="9">
        <v>60000</v>
      </c>
      <c r="E23" s="9">
        <v>60000</v>
      </c>
    </row>
    <row r="24" spans="1:5" ht="15" thickBot="1" x14ac:dyDescent="0.35">
      <c r="A24" s="8" t="s">
        <v>15</v>
      </c>
      <c r="B24" s="7" t="e">
        <f>+#REF!-#REF!</f>
        <v>#REF!</v>
      </c>
      <c r="D24" s="10">
        <v>15000</v>
      </c>
      <c r="E24" s="10">
        <v>45000</v>
      </c>
    </row>
    <row r="25" spans="1:5" ht="15" thickBot="1" x14ac:dyDescent="0.35">
      <c r="A25" s="4" t="s">
        <v>16</v>
      </c>
      <c r="B25" s="11" t="e">
        <f>+#REF!-#REF!</f>
        <v>#REF!</v>
      </c>
      <c r="D25" s="11">
        <v>15000</v>
      </c>
      <c r="E25" s="11">
        <v>15000</v>
      </c>
    </row>
    <row r="26" spans="1:5" ht="15" thickBot="1" x14ac:dyDescent="0.35">
      <c r="A26" s="4" t="s">
        <v>17</v>
      </c>
      <c r="B26" s="12" t="e">
        <f>SUM(B27:B30)</f>
        <v>#REF!</v>
      </c>
      <c r="D26" s="12">
        <f>SUM(D27:D30)</f>
        <v>80000</v>
      </c>
      <c r="E26" s="12">
        <f>SUM(E27:E30)</f>
        <v>55000</v>
      </c>
    </row>
    <row r="27" spans="1:5" ht="14.4" x14ac:dyDescent="0.3">
      <c r="A27" s="13" t="s">
        <v>18</v>
      </c>
      <c r="B27" s="14" t="e">
        <f>+#REF!-#REF!</f>
        <v>#REF!</v>
      </c>
      <c r="D27" s="14">
        <v>10000</v>
      </c>
      <c r="E27" s="14">
        <v>10000</v>
      </c>
    </row>
    <row r="28" spans="1:5" ht="14.4" x14ac:dyDescent="0.3">
      <c r="A28" s="15" t="s">
        <v>48</v>
      </c>
      <c r="B28" s="23" t="e">
        <f>+#REF!-#REF!</f>
        <v>#REF!</v>
      </c>
      <c r="C28" s="25"/>
      <c r="D28" s="23">
        <v>25000</v>
      </c>
      <c r="E28" s="23">
        <v>15000</v>
      </c>
    </row>
    <row r="29" spans="1:5" ht="14.4" x14ac:dyDescent="0.3">
      <c r="A29" s="35" t="s">
        <v>50</v>
      </c>
      <c r="B29" s="26"/>
      <c r="C29" s="25"/>
      <c r="D29" s="26"/>
      <c r="E29" s="26">
        <v>30000</v>
      </c>
    </row>
    <row r="30" spans="1:5" ht="15" thickBot="1" x14ac:dyDescent="0.35">
      <c r="A30" s="16" t="s">
        <v>49</v>
      </c>
      <c r="B30" s="24" t="e">
        <f>+#REF!-#REF!</f>
        <v>#REF!</v>
      </c>
      <c r="C30" s="25"/>
      <c r="D30" s="24">
        <f>21000+24000</f>
        <v>45000</v>
      </c>
      <c r="E30" s="24"/>
    </row>
    <row r="31" spans="1:5" ht="15" thickBot="1" x14ac:dyDescent="0.35">
      <c r="A31" s="17" t="s">
        <v>19</v>
      </c>
      <c r="B31" s="18" t="e">
        <f>+#REF!-#REF!</f>
        <v>#REF!</v>
      </c>
      <c r="D31" s="18">
        <v>10000</v>
      </c>
      <c r="E31" s="18">
        <v>10000</v>
      </c>
    </row>
    <row r="32" spans="1:5" ht="15" thickBot="1" x14ac:dyDescent="0.35">
      <c r="A32" s="4" t="s">
        <v>20</v>
      </c>
      <c r="B32" s="11" t="e">
        <f>SUM(B33:B47)</f>
        <v>#REF!</v>
      </c>
      <c r="D32" s="11">
        <f t="shared" ref="D32:E32" si="2">SUM(D33:D47)</f>
        <v>320173</v>
      </c>
      <c r="E32" s="11">
        <f t="shared" si="2"/>
        <v>336773</v>
      </c>
    </row>
    <row r="33" spans="1:5" ht="14.4" x14ac:dyDescent="0.3">
      <c r="A33" s="8" t="s">
        <v>21</v>
      </c>
      <c r="B33" s="7" t="e">
        <f>+#REF!-#REF!</f>
        <v>#REF!</v>
      </c>
      <c r="D33" s="7">
        <v>20000</v>
      </c>
      <c r="E33" s="7">
        <v>20000</v>
      </c>
    </row>
    <row r="34" spans="1:5" ht="14.4" x14ac:dyDescent="0.3">
      <c r="A34" s="8" t="s">
        <v>22</v>
      </c>
      <c r="B34" s="7" t="e">
        <f>+#REF!-#REF!</f>
        <v>#REF!</v>
      </c>
      <c r="D34" s="7">
        <v>38173</v>
      </c>
      <c r="E34" s="7">
        <v>38173</v>
      </c>
    </row>
    <row r="35" spans="1:5" ht="14.4" x14ac:dyDescent="0.3">
      <c r="A35" s="8" t="s">
        <v>23</v>
      </c>
      <c r="B35" s="7" t="e">
        <f>+#REF!-#REF!</f>
        <v>#REF!</v>
      </c>
      <c r="D35" s="7">
        <v>9000</v>
      </c>
      <c r="E35" s="7">
        <v>9000</v>
      </c>
    </row>
    <row r="36" spans="1:5" ht="14.4" x14ac:dyDescent="0.3">
      <c r="A36" s="8" t="s">
        <v>43</v>
      </c>
      <c r="B36" s="7" t="e">
        <f>+#REF!-#REF!</f>
        <v>#REF!</v>
      </c>
      <c r="D36" s="9">
        <v>40000</v>
      </c>
      <c r="E36" s="9">
        <v>35000</v>
      </c>
    </row>
    <row r="37" spans="1:5" ht="14.4" x14ac:dyDescent="0.3">
      <c r="A37" s="8" t="s">
        <v>24</v>
      </c>
      <c r="B37" s="7" t="e">
        <f>+#REF!-#REF!</f>
        <v>#REF!</v>
      </c>
      <c r="D37" s="9">
        <v>29000</v>
      </c>
      <c r="E37" s="9">
        <v>31000</v>
      </c>
    </row>
    <row r="38" spans="1:5" ht="14.4" x14ac:dyDescent="0.3">
      <c r="A38" s="8" t="s">
        <v>25</v>
      </c>
      <c r="B38" s="7" t="e">
        <f>+#REF!-#REF!</f>
        <v>#REF!</v>
      </c>
      <c r="D38" s="9">
        <v>25000</v>
      </c>
      <c r="E38" s="9">
        <v>25000</v>
      </c>
    </row>
    <row r="39" spans="1:5" ht="14.4" x14ac:dyDescent="0.3">
      <c r="A39" s="8" t="s">
        <v>26</v>
      </c>
      <c r="B39" s="7" t="e">
        <f>+#REF!-#REF!</f>
        <v>#REF!</v>
      </c>
      <c r="D39" s="9">
        <v>35000</v>
      </c>
      <c r="E39" s="9">
        <v>35000</v>
      </c>
    </row>
    <row r="40" spans="1:5" ht="14.4" x14ac:dyDescent="0.3">
      <c r="A40" s="8" t="s">
        <v>46</v>
      </c>
      <c r="B40" s="7" t="e">
        <f>+#REF!-#REF!</f>
        <v>#REF!</v>
      </c>
      <c r="D40" s="9">
        <v>10000</v>
      </c>
      <c r="E40" s="9">
        <v>10000</v>
      </c>
    </row>
    <row r="41" spans="1:5" ht="14.4" x14ac:dyDescent="0.3">
      <c r="A41" s="8" t="s">
        <v>58</v>
      </c>
      <c r="B41" s="7" t="e">
        <f>+#REF!-#REF!</f>
        <v>#REF!</v>
      </c>
      <c r="C41" t="s">
        <v>27</v>
      </c>
      <c r="D41" s="9">
        <v>0</v>
      </c>
      <c r="E41" s="9">
        <v>10000</v>
      </c>
    </row>
    <row r="42" spans="1:5" ht="14.4" x14ac:dyDescent="0.3">
      <c r="A42" s="8" t="s">
        <v>28</v>
      </c>
      <c r="B42" s="7" t="e">
        <f>+#REF!-#REF!</f>
        <v>#REF!</v>
      </c>
      <c r="D42" s="9">
        <v>8000</v>
      </c>
      <c r="E42" s="9">
        <v>8000</v>
      </c>
    </row>
    <row r="43" spans="1:5" ht="14.4" x14ac:dyDescent="0.3">
      <c r="A43" s="8" t="s">
        <v>29</v>
      </c>
      <c r="B43" s="7" t="e">
        <f>+#REF!-#REF!</f>
        <v>#REF!</v>
      </c>
      <c r="C43" t="s">
        <v>30</v>
      </c>
      <c r="D43" s="9">
        <v>13000</v>
      </c>
      <c r="E43" s="9">
        <v>13000</v>
      </c>
    </row>
    <row r="44" spans="1:5" ht="14.4" x14ac:dyDescent="0.3">
      <c r="A44" s="8" t="s">
        <v>31</v>
      </c>
      <c r="B44" s="7" t="e">
        <f>+#REF!-#REF!</f>
        <v>#REF!</v>
      </c>
      <c r="D44" s="9">
        <v>8000</v>
      </c>
      <c r="E44" s="9">
        <v>9600</v>
      </c>
    </row>
    <row r="45" spans="1:5" ht="14.4" x14ac:dyDescent="0.3">
      <c r="A45" s="8" t="s">
        <v>32</v>
      </c>
      <c r="B45" s="7" t="e">
        <f>+#REF!-#REF!</f>
        <v>#REF!</v>
      </c>
      <c r="D45" s="9">
        <v>5000</v>
      </c>
      <c r="E45" s="9">
        <v>5000</v>
      </c>
    </row>
    <row r="46" spans="1:5" ht="14.4" x14ac:dyDescent="0.3">
      <c r="A46" s="19" t="s">
        <v>33</v>
      </c>
      <c r="B46" s="7" t="e">
        <f>+#REF!-#REF!</f>
        <v>#REF!</v>
      </c>
      <c r="C46" t="s">
        <v>34</v>
      </c>
      <c r="D46" s="9">
        <v>30000</v>
      </c>
      <c r="E46" s="9">
        <v>35000</v>
      </c>
    </row>
    <row r="47" spans="1:5" ht="15" thickBot="1" x14ac:dyDescent="0.35">
      <c r="A47" s="19" t="s">
        <v>35</v>
      </c>
      <c r="B47" s="7" t="e">
        <f>+#REF!-#REF!</f>
        <v>#REF!</v>
      </c>
      <c r="C47" t="s">
        <v>36</v>
      </c>
      <c r="D47" s="10">
        <v>50000</v>
      </c>
      <c r="E47" s="10">
        <v>53000</v>
      </c>
    </row>
    <row r="48" spans="1:5" ht="15" thickBot="1" x14ac:dyDescent="0.35">
      <c r="A48" s="4" t="s">
        <v>37</v>
      </c>
      <c r="B48" s="20" t="e">
        <f>+#REF!-#REF!</f>
        <v>#REF!</v>
      </c>
      <c r="D48" s="20">
        <v>130000</v>
      </c>
      <c r="E48" s="20">
        <v>133727</v>
      </c>
    </row>
    <row r="49" spans="1:5" ht="15" thickBot="1" x14ac:dyDescent="0.35">
      <c r="A49" s="4" t="s">
        <v>38</v>
      </c>
      <c r="B49" s="20" t="e">
        <f>+#REF!-#REF!</f>
        <v>#REF!</v>
      </c>
      <c r="D49" s="20">
        <v>20000</v>
      </c>
      <c r="E49" s="20">
        <v>20000</v>
      </c>
    </row>
    <row r="50" spans="1:5" ht="15" thickBot="1" x14ac:dyDescent="0.35">
      <c r="A50" s="4" t="s">
        <v>39</v>
      </c>
      <c r="B50" s="20" t="e">
        <f>+#REF!-#REF!</f>
        <v>#REF!</v>
      </c>
      <c r="D50" s="20">
        <v>20000</v>
      </c>
      <c r="E50" s="20">
        <v>20000</v>
      </c>
    </row>
    <row r="51" spans="1:5" ht="15" thickBot="1" x14ac:dyDescent="0.35">
      <c r="A51" s="27" t="s">
        <v>44</v>
      </c>
      <c r="B51" s="20"/>
      <c r="D51" s="20">
        <v>10500</v>
      </c>
      <c r="E51" s="20">
        <v>10500</v>
      </c>
    </row>
    <row r="52" spans="1:5" ht="15" thickBot="1" x14ac:dyDescent="0.35">
      <c r="A52" s="4" t="s">
        <v>40</v>
      </c>
      <c r="B52" s="11" t="e">
        <f>SUM(+B32+B31+B48+B26+B25+B15+B9+#REF!+#REF!+#REF!+B49+B50)</f>
        <v>#REF!</v>
      </c>
      <c r="C52" s="21"/>
      <c r="D52" s="11">
        <f>SUM(+D32+D31+D48+D26+D25+D15+D9+D49+D50+D51)</f>
        <v>1730000</v>
      </c>
      <c r="E52" s="11">
        <f>SUM(+E32+E31+E48+E26+E25+E15+E9+E49+E50+E51)</f>
        <v>1850000</v>
      </c>
    </row>
    <row r="53" spans="1:5" ht="15" thickBot="1" x14ac:dyDescent="0.35">
      <c r="A53" s="27"/>
      <c r="B53" s="28"/>
      <c r="C53" s="21"/>
      <c r="D53" s="28"/>
      <c r="E53" s="28"/>
    </row>
    <row r="54" spans="1:5" ht="15" thickBot="1" x14ac:dyDescent="0.35">
      <c r="A54" s="22" t="s">
        <v>41</v>
      </c>
      <c r="D54" s="20"/>
      <c r="E54" s="20"/>
    </row>
    <row r="55" spans="1:5" ht="15" thickBot="1" x14ac:dyDescent="0.35"/>
    <row r="56" spans="1:5" ht="15" thickBot="1" x14ac:dyDescent="0.35">
      <c r="A56" s="31" t="s">
        <v>45</v>
      </c>
      <c r="B56" s="32"/>
      <c r="C56" s="32"/>
      <c r="D56" s="33">
        <f>+D52+D54</f>
        <v>1730000</v>
      </c>
      <c r="E56" s="33">
        <f>+E52+E54</f>
        <v>1850000</v>
      </c>
    </row>
    <row r="57" spans="1:5" ht="14.4" x14ac:dyDescent="0.3"/>
    <row r="58" spans="1:5" ht="14.4" x14ac:dyDescent="0.3">
      <c r="A58" s="34"/>
    </row>
    <row r="59" spans="1:5" ht="14.4" x14ac:dyDescent="0.3">
      <c r="A59" t="s">
        <v>51</v>
      </c>
    </row>
    <row r="60" spans="1:5" ht="14.4" x14ac:dyDescent="0.3">
      <c r="A60" t="s">
        <v>52</v>
      </c>
    </row>
    <row r="61" spans="1:5" ht="14.4" x14ac:dyDescent="0.3">
      <c r="A61" t="s">
        <v>53</v>
      </c>
    </row>
    <row r="62" spans="1:5" ht="14.4" x14ac:dyDescent="0.3">
      <c r="A62" t="s">
        <v>54</v>
      </c>
    </row>
    <row r="63" spans="1:5" ht="14.4" x14ac:dyDescent="0.3">
      <c r="A63" t="s">
        <v>57</v>
      </c>
    </row>
    <row r="64" spans="1:5" ht="14.4" x14ac:dyDescent="0.3">
      <c r="A64" t="s">
        <v>55</v>
      </c>
    </row>
    <row r="65" spans="1:1" ht="14.4" x14ac:dyDescent="0.3">
      <c r="A65" t="s">
        <v>56</v>
      </c>
    </row>
    <row r="66" spans="1:1" ht="14.4" x14ac:dyDescent="0.3">
      <c r="A66" s="29" t="s">
        <v>61</v>
      </c>
    </row>
    <row r="67" spans="1:1" ht="13.5" customHeight="1" x14ac:dyDescent="0.3">
      <c r="A67" s="36" t="s">
        <v>62</v>
      </c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F83"/>
  <sheetViews>
    <sheetView tabSelected="1" workbookViewId="0">
      <selection activeCell="A27" sqref="A27"/>
    </sheetView>
  </sheetViews>
  <sheetFormatPr defaultColWidth="11" defaultRowHeight="13.5" customHeight="1" x14ac:dyDescent="0.3"/>
  <cols>
    <col min="1" max="1" width="54.33203125" customWidth="1"/>
    <col min="2" max="2" width="12.44140625" hidden="1" customWidth="1"/>
    <col min="3" max="3" width="11" hidden="1" customWidth="1"/>
    <col min="4" max="4" width="13.88671875" customWidth="1"/>
    <col min="229" max="229" width="50.6640625" customWidth="1"/>
    <col min="230" max="230" width="12.44140625" customWidth="1"/>
    <col min="231" max="232" width="0" hidden="1" customWidth="1"/>
    <col min="485" max="485" width="50.6640625" customWidth="1"/>
    <col min="486" max="486" width="12.44140625" customWidth="1"/>
    <col min="487" max="488" width="0" hidden="1" customWidth="1"/>
    <col min="741" max="741" width="50.6640625" customWidth="1"/>
    <col min="742" max="742" width="12.44140625" customWidth="1"/>
    <col min="743" max="744" width="0" hidden="1" customWidth="1"/>
    <col min="997" max="997" width="50.6640625" customWidth="1"/>
    <col min="998" max="998" width="12.44140625" customWidth="1"/>
    <col min="999" max="1000" width="0" hidden="1" customWidth="1"/>
    <col min="1253" max="1253" width="50.6640625" customWidth="1"/>
    <col min="1254" max="1254" width="12.44140625" customWidth="1"/>
    <col min="1255" max="1256" width="0" hidden="1" customWidth="1"/>
    <col min="1509" max="1509" width="50.6640625" customWidth="1"/>
    <col min="1510" max="1510" width="12.44140625" customWidth="1"/>
    <col min="1511" max="1512" width="0" hidden="1" customWidth="1"/>
    <col min="1765" max="1765" width="50.6640625" customWidth="1"/>
    <col min="1766" max="1766" width="12.44140625" customWidth="1"/>
    <col min="1767" max="1768" width="0" hidden="1" customWidth="1"/>
    <col min="2021" max="2021" width="50.6640625" customWidth="1"/>
    <col min="2022" max="2022" width="12.44140625" customWidth="1"/>
    <col min="2023" max="2024" width="0" hidden="1" customWidth="1"/>
    <col min="2277" max="2277" width="50.6640625" customWidth="1"/>
    <col min="2278" max="2278" width="12.44140625" customWidth="1"/>
    <col min="2279" max="2280" width="0" hidden="1" customWidth="1"/>
    <col min="2533" max="2533" width="50.6640625" customWidth="1"/>
    <col min="2534" max="2534" width="12.44140625" customWidth="1"/>
    <col min="2535" max="2536" width="0" hidden="1" customWidth="1"/>
    <col min="2789" max="2789" width="50.6640625" customWidth="1"/>
    <col min="2790" max="2790" width="12.44140625" customWidth="1"/>
    <col min="2791" max="2792" width="0" hidden="1" customWidth="1"/>
    <col min="3045" max="3045" width="50.6640625" customWidth="1"/>
    <col min="3046" max="3046" width="12.44140625" customWidth="1"/>
    <col min="3047" max="3048" width="0" hidden="1" customWidth="1"/>
    <col min="3301" max="3301" width="50.6640625" customWidth="1"/>
    <col min="3302" max="3302" width="12.44140625" customWidth="1"/>
    <col min="3303" max="3304" width="0" hidden="1" customWidth="1"/>
    <col min="3557" max="3557" width="50.6640625" customWidth="1"/>
    <col min="3558" max="3558" width="12.44140625" customWidth="1"/>
    <col min="3559" max="3560" width="0" hidden="1" customWidth="1"/>
    <col min="3813" max="3813" width="50.6640625" customWidth="1"/>
    <col min="3814" max="3814" width="12.44140625" customWidth="1"/>
    <col min="3815" max="3816" width="0" hidden="1" customWidth="1"/>
    <col min="4069" max="4069" width="50.6640625" customWidth="1"/>
    <col min="4070" max="4070" width="12.44140625" customWidth="1"/>
    <col min="4071" max="4072" width="0" hidden="1" customWidth="1"/>
    <col min="4325" max="4325" width="50.6640625" customWidth="1"/>
    <col min="4326" max="4326" width="12.44140625" customWidth="1"/>
    <col min="4327" max="4328" width="0" hidden="1" customWidth="1"/>
    <col min="4581" max="4581" width="50.6640625" customWidth="1"/>
    <col min="4582" max="4582" width="12.44140625" customWidth="1"/>
    <col min="4583" max="4584" width="0" hidden="1" customWidth="1"/>
    <col min="4837" max="4837" width="50.6640625" customWidth="1"/>
    <col min="4838" max="4838" width="12.44140625" customWidth="1"/>
    <col min="4839" max="4840" width="0" hidden="1" customWidth="1"/>
    <col min="5093" max="5093" width="50.6640625" customWidth="1"/>
    <col min="5094" max="5094" width="12.44140625" customWidth="1"/>
    <col min="5095" max="5096" width="0" hidden="1" customWidth="1"/>
    <col min="5349" max="5349" width="50.6640625" customWidth="1"/>
    <col min="5350" max="5350" width="12.44140625" customWidth="1"/>
    <col min="5351" max="5352" width="0" hidden="1" customWidth="1"/>
    <col min="5605" max="5605" width="50.6640625" customWidth="1"/>
    <col min="5606" max="5606" width="12.44140625" customWidth="1"/>
    <col min="5607" max="5608" width="0" hidden="1" customWidth="1"/>
    <col min="5861" max="5861" width="50.6640625" customWidth="1"/>
    <col min="5862" max="5862" width="12.44140625" customWidth="1"/>
    <col min="5863" max="5864" width="0" hidden="1" customWidth="1"/>
    <col min="6117" max="6117" width="50.6640625" customWidth="1"/>
    <col min="6118" max="6118" width="12.44140625" customWidth="1"/>
    <col min="6119" max="6120" width="0" hidden="1" customWidth="1"/>
    <col min="6373" max="6373" width="50.6640625" customWidth="1"/>
    <col min="6374" max="6374" width="12.44140625" customWidth="1"/>
    <col min="6375" max="6376" width="0" hidden="1" customWidth="1"/>
    <col min="6629" max="6629" width="50.6640625" customWidth="1"/>
    <col min="6630" max="6630" width="12.44140625" customWidth="1"/>
    <col min="6631" max="6632" width="0" hidden="1" customWidth="1"/>
    <col min="6885" max="6885" width="50.6640625" customWidth="1"/>
    <col min="6886" max="6886" width="12.44140625" customWidth="1"/>
    <col min="6887" max="6888" width="0" hidden="1" customWidth="1"/>
    <col min="7141" max="7141" width="50.6640625" customWidth="1"/>
    <col min="7142" max="7142" width="12.44140625" customWidth="1"/>
    <col min="7143" max="7144" width="0" hidden="1" customWidth="1"/>
    <col min="7397" max="7397" width="50.6640625" customWidth="1"/>
    <col min="7398" max="7398" width="12.44140625" customWidth="1"/>
    <col min="7399" max="7400" width="0" hidden="1" customWidth="1"/>
    <col min="7653" max="7653" width="50.6640625" customWidth="1"/>
    <col min="7654" max="7654" width="12.44140625" customWidth="1"/>
    <col min="7655" max="7656" width="0" hidden="1" customWidth="1"/>
    <col min="7909" max="7909" width="50.6640625" customWidth="1"/>
    <col min="7910" max="7910" width="12.44140625" customWidth="1"/>
    <col min="7911" max="7912" width="0" hidden="1" customWidth="1"/>
    <col min="8165" max="8165" width="50.6640625" customWidth="1"/>
    <col min="8166" max="8166" width="12.44140625" customWidth="1"/>
    <col min="8167" max="8168" width="0" hidden="1" customWidth="1"/>
    <col min="8421" max="8421" width="50.6640625" customWidth="1"/>
    <col min="8422" max="8422" width="12.44140625" customWidth="1"/>
    <col min="8423" max="8424" width="0" hidden="1" customWidth="1"/>
    <col min="8677" max="8677" width="50.6640625" customWidth="1"/>
    <col min="8678" max="8678" width="12.44140625" customWidth="1"/>
    <col min="8679" max="8680" width="0" hidden="1" customWidth="1"/>
    <col min="8933" max="8933" width="50.6640625" customWidth="1"/>
    <col min="8934" max="8934" width="12.44140625" customWidth="1"/>
    <col min="8935" max="8936" width="0" hidden="1" customWidth="1"/>
    <col min="9189" max="9189" width="50.6640625" customWidth="1"/>
    <col min="9190" max="9190" width="12.44140625" customWidth="1"/>
    <col min="9191" max="9192" width="0" hidden="1" customWidth="1"/>
    <col min="9445" max="9445" width="50.6640625" customWidth="1"/>
    <col min="9446" max="9446" width="12.44140625" customWidth="1"/>
    <col min="9447" max="9448" width="0" hidden="1" customWidth="1"/>
    <col min="9701" max="9701" width="50.6640625" customWidth="1"/>
    <col min="9702" max="9702" width="12.44140625" customWidth="1"/>
    <col min="9703" max="9704" width="0" hidden="1" customWidth="1"/>
    <col min="9957" max="9957" width="50.6640625" customWidth="1"/>
    <col min="9958" max="9958" width="12.44140625" customWidth="1"/>
    <col min="9959" max="9960" width="0" hidden="1" customWidth="1"/>
    <col min="10213" max="10213" width="50.6640625" customWidth="1"/>
    <col min="10214" max="10214" width="12.44140625" customWidth="1"/>
    <col min="10215" max="10216" width="0" hidden="1" customWidth="1"/>
    <col min="10469" max="10469" width="50.6640625" customWidth="1"/>
    <col min="10470" max="10470" width="12.44140625" customWidth="1"/>
    <col min="10471" max="10472" width="0" hidden="1" customWidth="1"/>
    <col min="10725" max="10725" width="50.6640625" customWidth="1"/>
    <col min="10726" max="10726" width="12.44140625" customWidth="1"/>
    <col min="10727" max="10728" width="0" hidden="1" customWidth="1"/>
    <col min="10981" max="10981" width="50.6640625" customWidth="1"/>
    <col min="10982" max="10982" width="12.44140625" customWidth="1"/>
    <col min="10983" max="10984" width="0" hidden="1" customWidth="1"/>
    <col min="11237" max="11237" width="50.6640625" customWidth="1"/>
    <col min="11238" max="11238" width="12.44140625" customWidth="1"/>
    <col min="11239" max="11240" width="0" hidden="1" customWidth="1"/>
    <col min="11493" max="11493" width="50.6640625" customWidth="1"/>
    <col min="11494" max="11494" width="12.44140625" customWidth="1"/>
    <col min="11495" max="11496" width="0" hidden="1" customWidth="1"/>
    <col min="11749" max="11749" width="50.6640625" customWidth="1"/>
    <col min="11750" max="11750" width="12.44140625" customWidth="1"/>
    <col min="11751" max="11752" width="0" hidden="1" customWidth="1"/>
    <col min="12005" max="12005" width="50.6640625" customWidth="1"/>
    <col min="12006" max="12006" width="12.44140625" customWidth="1"/>
    <col min="12007" max="12008" width="0" hidden="1" customWidth="1"/>
    <col min="12261" max="12261" width="50.6640625" customWidth="1"/>
    <col min="12262" max="12262" width="12.44140625" customWidth="1"/>
    <col min="12263" max="12264" width="0" hidden="1" customWidth="1"/>
    <col min="12517" max="12517" width="50.6640625" customWidth="1"/>
    <col min="12518" max="12518" width="12.44140625" customWidth="1"/>
    <col min="12519" max="12520" width="0" hidden="1" customWidth="1"/>
    <col min="12773" max="12773" width="50.6640625" customWidth="1"/>
    <col min="12774" max="12774" width="12.44140625" customWidth="1"/>
    <col min="12775" max="12776" width="0" hidden="1" customWidth="1"/>
    <col min="13029" max="13029" width="50.6640625" customWidth="1"/>
    <col min="13030" max="13030" width="12.44140625" customWidth="1"/>
    <col min="13031" max="13032" width="0" hidden="1" customWidth="1"/>
    <col min="13285" max="13285" width="50.6640625" customWidth="1"/>
    <col min="13286" max="13286" width="12.44140625" customWidth="1"/>
    <col min="13287" max="13288" width="0" hidden="1" customWidth="1"/>
    <col min="13541" max="13541" width="50.6640625" customWidth="1"/>
    <col min="13542" max="13542" width="12.44140625" customWidth="1"/>
    <col min="13543" max="13544" width="0" hidden="1" customWidth="1"/>
    <col min="13797" max="13797" width="50.6640625" customWidth="1"/>
    <col min="13798" max="13798" width="12.44140625" customWidth="1"/>
    <col min="13799" max="13800" width="0" hidden="1" customWidth="1"/>
    <col min="14053" max="14053" width="50.6640625" customWidth="1"/>
    <col min="14054" max="14054" width="12.44140625" customWidth="1"/>
    <col min="14055" max="14056" width="0" hidden="1" customWidth="1"/>
    <col min="14309" max="14309" width="50.6640625" customWidth="1"/>
    <col min="14310" max="14310" width="12.44140625" customWidth="1"/>
    <col min="14311" max="14312" width="0" hidden="1" customWidth="1"/>
    <col min="14565" max="14565" width="50.6640625" customWidth="1"/>
    <col min="14566" max="14566" width="12.44140625" customWidth="1"/>
    <col min="14567" max="14568" width="0" hidden="1" customWidth="1"/>
    <col min="14821" max="14821" width="50.6640625" customWidth="1"/>
    <col min="14822" max="14822" width="12.44140625" customWidth="1"/>
    <col min="14823" max="14824" width="0" hidden="1" customWidth="1"/>
    <col min="15077" max="15077" width="50.6640625" customWidth="1"/>
    <col min="15078" max="15078" width="12.44140625" customWidth="1"/>
    <col min="15079" max="15080" width="0" hidden="1" customWidth="1"/>
    <col min="15333" max="15333" width="50.6640625" customWidth="1"/>
    <col min="15334" max="15334" width="12.44140625" customWidth="1"/>
    <col min="15335" max="15336" width="0" hidden="1" customWidth="1"/>
    <col min="15589" max="15589" width="50.6640625" customWidth="1"/>
    <col min="15590" max="15590" width="12.44140625" customWidth="1"/>
    <col min="15591" max="15592" width="0" hidden="1" customWidth="1"/>
    <col min="15845" max="15845" width="50.6640625" customWidth="1"/>
    <col min="15846" max="15846" width="12.44140625" customWidth="1"/>
    <col min="15847" max="15848" width="0" hidden="1" customWidth="1"/>
    <col min="16101" max="16101" width="50.6640625" customWidth="1"/>
    <col min="16102" max="16102" width="12.44140625" customWidth="1"/>
    <col min="16103" max="16104" width="0" hidden="1" customWidth="1"/>
  </cols>
  <sheetData>
    <row r="7" spans="1:4" ht="17.399999999999999" x14ac:dyDescent="0.3">
      <c r="A7" s="1" t="s">
        <v>78</v>
      </c>
      <c r="D7" s="45"/>
    </row>
    <row r="8" spans="1:4" ht="15" thickBot="1" x14ac:dyDescent="0.35">
      <c r="A8" s="2"/>
      <c r="B8" s="3" t="s">
        <v>0</v>
      </c>
      <c r="D8" s="41"/>
    </row>
    <row r="9" spans="1:4" ht="15" thickBot="1" x14ac:dyDescent="0.35">
      <c r="A9" s="4" t="s">
        <v>1</v>
      </c>
      <c r="B9" s="5" t="e">
        <f>SUM(B10:B14)</f>
        <v>#REF!</v>
      </c>
      <c r="D9" s="5">
        <f t="shared" ref="D9" si="0">SUM(D10:D14)</f>
        <v>1996000</v>
      </c>
    </row>
    <row r="10" spans="1:4" ht="14.4" x14ac:dyDescent="0.3">
      <c r="A10" s="6" t="s">
        <v>2</v>
      </c>
      <c r="B10" s="7" t="e">
        <f>+#REF!-#REF!</f>
        <v>#REF!</v>
      </c>
      <c r="D10" s="14">
        <v>900000</v>
      </c>
    </row>
    <row r="11" spans="1:4" ht="14.4" x14ac:dyDescent="0.3">
      <c r="A11" s="8" t="s">
        <v>3</v>
      </c>
      <c r="B11" s="7" t="e">
        <f>+#REF!-#REF!</f>
        <v>#REF!</v>
      </c>
      <c r="D11" s="9">
        <v>830000</v>
      </c>
    </row>
    <row r="12" spans="1:4" ht="14.4" x14ac:dyDescent="0.3">
      <c r="A12" s="8" t="s">
        <v>4</v>
      </c>
      <c r="B12" s="7" t="e">
        <f>+#REF!-#REF!</f>
        <v>#REF!</v>
      </c>
      <c r="C12">
        <v>39.700000000000003</v>
      </c>
      <c r="D12" s="9">
        <v>65000</v>
      </c>
    </row>
    <row r="13" spans="1:4" ht="14.4" x14ac:dyDescent="0.3">
      <c r="A13" s="8" t="s">
        <v>5</v>
      </c>
      <c r="B13" s="7" t="e">
        <f>+#REF!-#REF!</f>
        <v>#REF!</v>
      </c>
      <c r="C13">
        <v>41.3</v>
      </c>
      <c r="D13" s="9">
        <v>71000</v>
      </c>
    </row>
    <row r="14" spans="1:4" ht="15" thickBot="1" x14ac:dyDescent="0.35">
      <c r="A14" s="6" t="s">
        <v>6</v>
      </c>
      <c r="B14" s="7" t="e">
        <f>+#REF!-#REF!</f>
        <v>#REF!</v>
      </c>
      <c r="C14" t="s">
        <v>7</v>
      </c>
      <c r="D14" s="30">
        <v>130000</v>
      </c>
    </row>
    <row r="15" spans="1:4" ht="15" thickBot="1" x14ac:dyDescent="0.35">
      <c r="A15" s="4" t="s">
        <v>8</v>
      </c>
      <c r="B15" s="11" t="e">
        <f>SUM(B16:B24)</f>
        <v>#REF!</v>
      </c>
      <c r="D15" s="11">
        <f t="shared" ref="D15" si="1">SUM(D16:D24)</f>
        <v>275000</v>
      </c>
    </row>
    <row r="16" spans="1:4" ht="14.4" x14ac:dyDescent="0.3">
      <c r="A16" s="6" t="s">
        <v>9</v>
      </c>
      <c r="B16" s="7" t="e">
        <f>+#REF!-#REF!</f>
        <v>#REF!</v>
      </c>
      <c r="D16" s="7">
        <v>25000</v>
      </c>
    </row>
    <row r="17" spans="1:4" ht="14.4" x14ac:dyDescent="0.3">
      <c r="A17" s="6" t="s">
        <v>10</v>
      </c>
      <c r="B17" s="7" t="e">
        <f>+#REF!-#REF!</f>
        <v>#REF!</v>
      </c>
      <c r="D17" s="9">
        <v>70000</v>
      </c>
    </row>
    <row r="18" spans="1:4" ht="14.4" x14ac:dyDescent="0.3">
      <c r="A18" s="8" t="s">
        <v>66</v>
      </c>
      <c r="B18" s="7" t="e">
        <f>+#REF!-#REF!</f>
        <v>#REF!</v>
      </c>
      <c r="D18" s="9">
        <v>40000</v>
      </c>
    </row>
    <row r="19" spans="1:4" ht="14.4" x14ac:dyDescent="0.3">
      <c r="A19" s="8" t="s">
        <v>12</v>
      </c>
      <c r="B19" s="7" t="e">
        <f>+#REF!-#REF!</f>
        <v>#REF!</v>
      </c>
      <c r="D19" s="9">
        <v>20000</v>
      </c>
    </row>
    <row r="20" spans="1:4" ht="14.4" x14ac:dyDescent="0.3">
      <c r="A20" s="8" t="s">
        <v>13</v>
      </c>
      <c r="B20" s="7" t="e">
        <f>+#REF!-#REF!</f>
        <v>#REF!</v>
      </c>
      <c r="D20" s="9">
        <v>5000</v>
      </c>
    </row>
    <row r="21" spans="1:4" ht="14.4" x14ac:dyDescent="0.3">
      <c r="A21" s="8" t="s">
        <v>42</v>
      </c>
      <c r="B21" s="7" t="e">
        <f>+#REF!-#REF!</f>
        <v>#REF!</v>
      </c>
      <c r="D21" s="9">
        <v>25000</v>
      </c>
    </row>
    <row r="22" spans="1:4" ht="14.4" x14ac:dyDescent="0.3">
      <c r="A22" s="8" t="s">
        <v>14</v>
      </c>
      <c r="B22" s="7" t="e">
        <f>+#REF!-#REF!</f>
        <v>#REF!</v>
      </c>
      <c r="D22" s="9">
        <v>45000</v>
      </c>
    </row>
    <row r="23" spans="1:4" ht="14.4" x14ac:dyDescent="0.3">
      <c r="A23" s="8" t="s">
        <v>47</v>
      </c>
      <c r="B23" s="7" t="e">
        <f>+#REF!-#REF!</f>
        <v>#REF!</v>
      </c>
      <c r="D23" s="9">
        <v>35000</v>
      </c>
    </row>
    <row r="24" spans="1:4" ht="15" thickBot="1" x14ac:dyDescent="0.35">
      <c r="A24" s="8" t="s">
        <v>15</v>
      </c>
      <c r="B24" s="7" t="e">
        <f>+#REF!-#REF!</f>
        <v>#REF!</v>
      </c>
      <c r="D24" s="10">
        <v>10000</v>
      </c>
    </row>
    <row r="25" spans="1:4" ht="15" thickBot="1" x14ac:dyDescent="0.35">
      <c r="A25" s="4" t="s">
        <v>16</v>
      </c>
      <c r="B25" s="11" t="e">
        <f>+#REF!-#REF!</f>
        <v>#REF!</v>
      </c>
      <c r="D25" s="11">
        <v>25000</v>
      </c>
    </row>
    <row r="26" spans="1:4" ht="15" thickBot="1" x14ac:dyDescent="0.35">
      <c r="A26" s="4" t="s">
        <v>17</v>
      </c>
      <c r="B26" s="12" t="e">
        <f>SUM(B27:B29)</f>
        <v>#REF!</v>
      </c>
      <c r="D26" s="11">
        <f>SUM(D27:D29)</f>
        <v>80000</v>
      </c>
    </row>
    <row r="27" spans="1:4" ht="14.4" x14ac:dyDescent="0.3">
      <c r="A27" s="13" t="s">
        <v>18</v>
      </c>
      <c r="B27" s="14" t="e">
        <f>+#REF!-#REF!</f>
        <v>#REF!</v>
      </c>
      <c r="D27" s="44">
        <v>10000</v>
      </c>
    </row>
    <row r="28" spans="1:4" ht="14.4" x14ac:dyDescent="0.3">
      <c r="A28" s="50" t="s">
        <v>74</v>
      </c>
      <c r="B28" s="26"/>
      <c r="C28" s="25"/>
      <c r="D28" s="26">
        <v>20000</v>
      </c>
    </row>
    <row r="29" spans="1:4" ht="15" thickBot="1" x14ac:dyDescent="0.35">
      <c r="A29" s="35" t="s">
        <v>76</v>
      </c>
      <c r="B29" s="26"/>
      <c r="C29" s="25"/>
      <c r="D29" s="26">
        <v>50000</v>
      </c>
    </row>
    <row r="30" spans="1:4" ht="15" thickBot="1" x14ac:dyDescent="0.35">
      <c r="A30" s="4" t="s">
        <v>19</v>
      </c>
      <c r="B30" s="11" t="e">
        <f>+#REF!-#REF!</f>
        <v>#REF!</v>
      </c>
      <c r="C30" s="32"/>
      <c r="D30" s="11">
        <v>10000</v>
      </c>
    </row>
    <row r="31" spans="1:4" ht="15" thickBot="1" x14ac:dyDescent="0.35">
      <c r="A31" s="51" t="s">
        <v>20</v>
      </c>
      <c r="B31" s="52" t="e">
        <f>SUM(B32:B51)</f>
        <v>#REF!</v>
      </c>
      <c r="D31" s="52">
        <f t="shared" ref="D31" si="2">SUM(D32:D51)</f>
        <v>558600</v>
      </c>
    </row>
    <row r="32" spans="1:4" ht="14.4" x14ac:dyDescent="0.3">
      <c r="A32" s="54" t="s">
        <v>71</v>
      </c>
      <c r="B32" s="14" t="e">
        <f>+#REF!-#REF!</f>
        <v>#REF!</v>
      </c>
      <c r="C32" s="55"/>
      <c r="D32" s="14">
        <v>8000</v>
      </c>
    </row>
    <row r="33" spans="1:4" ht="14.4" x14ac:dyDescent="0.3">
      <c r="A33" s="8" t="s">
        <v>22</v>
      </c>
      <c r="B33" s="7" t="e">
        <f>+#REF!-#REF!</f>
        <v>#REF!</v>
      </c>
      <c r="C33" s="56"/>
      <c r="D33" s="7">
        <v>27000</v>
      </c>
    </row>
    <row r="34" spans="1:4" ht="14.4" x14ac:dyDescent="0.3">
      <c r="A34" s="8" t="s">
        <v>23</v>
      </c>
      <c r="B34" s="7" t="e">
        <f>+#REF!-#REF!</f>
        <v>#REF!</v>
      </c>
      <c r="C34" s="56"/>
      <c r="D34" s="7">
        <v>15000</v>
      </c>
    </row>
    <row r="35" spans="1:4" ht="14.4" x14ac:dyDescent="0.3">
      <c r="A35" s="8" t="s">
        <v>64</v>
      </c>
      <c r="B35" s="7" t="e">
        <f>+#REF!-#REF!</f>
        <v>#REF!</v>
      </c>
      <c r="C35" s="56"/>
      <c r="D35" s="9">
        <v>32000</v>
      </c>
    </row>
    <row r="36" spans="1:4" ht="14.4" x14ac:dyDescent="0.3">
      <c r="A36" s="8" t="s">
        <v>24</v>
      </c>
      <c r="B36" s="7" t="e">
        <f>+#REF!-#REF!</f>
        <v>#REF!</v>
      </c>
      <c r="C36" s="56"/>
      <c r="D36" s="9">
        <v>29000</v>
      </c>
    </row>
    <row r="37" spans="1:4" ht="14.4" x14ac:dyDescent="0.3">
      <c r="A37" s="8" t="s">
        <v>25</v>
      </c>
      <c r="B37" s="7" t="e">
        <f>+#REF!-#REF!</f>
        <v>#REF!</v>
      </c>
      <c r="C37" s="56"/>
      <c r="D37" s="9">
        <v>30000</v>
      </c>
    </row>
    <row r="38" spans="1:4" ht="14.4" x14ac:dyDescent="0.3">
      <c r="A38" s="8" t="s">
        <v>26</v>
      </c>
      <c r="B38" s="7" t="e">
        <f>+#REF!-#REF!</f>
        <v>#REF!</v>
      </c>
      <c r="C38" s="56"/>
      <c r="D38" s="9">
        <v>35000</v>
      </c>
    </row>
    <row r="39" spans="1:4" ht="14.4" x14ac:dyDescent="0.3">
      <c r="A39" s="8" t="s">
        <v>65</v>
      </c>
      <c r="B39" s="7"/>
      <c r="C39" s="56"/>
      <c r="D39" s="9">
        <v>0</v>
      </c>
    </row>
    <row r="40" spans="1:4" ht="14.4" x14ac:dyDescent="0.3">
      <c r="A40" s="8" t="s">
        <v>46</v>
      </c>
      <c r="B40" s="7" t="e">
        <f>+#REF!-#REF!</f>
        <v>#REF!</v>
      </c>
      <c r="C40" s="56"/>
      <c r="D40" s="9">
        <v>10000</v>
      </c>
    </row>
    <row r="41" spans="1:4" ht="14.4" x14ac:dyDescent="0.3">
      <c r="A41" s="8" t="s">
        <v>58</v>
      </c>
      <c r="B41" s="7" t="e">
        <f>+#REF!-#REF!</f>
        <v>#REF!</v>
      </c>
      <c r="C41" s="56" t="s">
        <v>27</v>
      </c>
      <c r="D41" s="9">
        <v>30000</v>
      </c>
    </row>
    <row r="42" spans="1:4" ht="14.4" x14ac:dyDescent="0.3">
      <c r="A42" s="8" t="s">
        <v>75</v>
      </c>
      <c r="B42" s="7" t="e">
        <f>+#REF!-#REF!</f>
        <v>#REF!</v>
      </c>
      <c r="C42" s="56"/>
      <c r="D42" s="9">
        <v>25000</v>
      </c>
    </row>
    <row r="43" spans="1:4" ht="14.4" x14ac:dyDescent="0.3">
      <c r="A43" s="8" t="s">
        <v>67</v>
      </c>
      <c r="B43" s="7"/>
      <c r="C43" s="56"/>
      <c r="D43" s="9">
        <v>35000</v>
      </c>
    </row>
    <row r="44" spans="1:4" ht="14.4" x14ac:dyDescent="0.3">
      <c r="A44" s="8" t="s">
        <v>72</v>
      </c>
      <c r="B44" s="7"/>
      <c r="C44" s="56"/>
      <c r="D44" s="9">
        <v>50000</v>
      </c>
    </row>
    <row r="45" spans="1:4" ht="14.4" x14ac:dyDescent="0.3">
      <c r="A45" s="8" t="s">
        <v>69</v>
      </c>
      <c r="B45" s="7"/>
      <c r="C45" s="56"/>
      <c r="D45" s="9">
        <v>8000</v>
      </c>
    </row>
    <row r="46" spans="1:4" ht="14.4" x14ac:dyDescent="0.3">
      <c r="A46" s="57" t="s">
        <v>68</v>
      </c>
      <c r="B46" s="7"/>
      <c r="C46" s="56"/>
      <c r="D46" s="9">
        <v>39600</v>
      </c>
    </row>
    <row r="47" spans="1:4" ht="14.4" x14ac:dyDescent="0.3">
      <c r="A47" s="8" t="s">
        <v>29</v>
      </c>
      <c r="B47" s="7" t="e">
        <f>+#REF!-#REF!</f>
        <v>#REF!</v>
      </c>
      <c r="C47" s="56" t="s">
        <v>30</v>
      </c>
      <c r="D47" s="9">
        <v>15000</v>
      </c>
    </row>
    <row r="48" spans="1:4" ht="14.4" x14ac:dyDescent="0.3">
      <c r="A48" s="8" t="s">
        <v>31</v>
      </c>
      <c r="B48" s="7" t="e">
        <f>+#REF!-#REF!</f>
        <v>#REF!</v>
      </c>
      <c r="C48" s="56"/>
      <c r="D48" s="9">
        <v>15000</v>
      </c>
    </row>
    <row r="49" spans="1:4" ht="14.4" x14ac:dyDescent="0.3">
      <c r="A49" s="8" t="s">
        <v>32</v>
      </c>
      <c r="B49" s="7" t="e">
        <f>+#REF!-#REF!</f>
        <v>#REF!</v>
      </c>
      <c r="C49" s="56"/>
      <c r="D49" s="9">
        <v>5000</v>
      </c>
    </row>
    <row r="50" spans="1:4" ht="14.4" x14ac:dyDescent="0.3">
      <c r="A50" s="19" t="s">
        <v>77</v>
      </c>
      <c r="B50" s="7" t="e">
        <f>+#REF!-#REF!</f>
        <v>#REF!</v>
      </c>
      <c r="C50" s="56" t="s">
        <v>34</v>
      </c>
      <c r="D50" s="9">
        <v>35000</v>
      </c>
    </row>
    <row r="51" spans="1:4" ht="15" thickBot="1" x14ac:dyDescent="0.35">
      <c r="A51" s="58" t="s">
        <v>35</v>
      </c>
      <c r="B51" s="53" t="e">
        <f>+#REF!-#REF!</f>
        <v>#REF!</v>
      </c>
      <c r="C51" s="59" t="s">
        <v>36</v>
      </c>
      <c r="D51" s="30">
        <v>115000</v>
      </c>
    </row>
    <row r="52" spans="1:4" ht="15" thickBot="1" x14ac:dyDescent="0.35">
      <c r="A52" s="17" t="s">
        <v>37</v>
      </c>
      <c r="B52" s="53" t="e">
        <f>+#REF!-#REF!</f>
        <v>#REF!</v>
      </c>
      <c r="D52" s="53">
        <v>200000</v>
      </c>
    </row>
    <row r="53" spans="1:4" ht="15" thickBot="1" x14ac:dyDescent="0.35">
      <c r="A53" s="4" t="s">
        <v>38</v>
      </c>
      <c r="B53" s="20" t="e">
        <f>+#REF!-#REF!</f>
        <v>#REF!</v>
      </c>
      <c r="D53" s="20">
        <v>15000</v>
      </c>
    </row>
    <row r="54" spans="1:4" ht="15" thickBot="1" x14ac:dyDescent="0.35">
      <c r="A54" s="4" t="s">
        <v>73</v>
      </c>
      <c r="B54" s="20" t="e">
        <f>+#REF!-#REF!</f>
        <v>#REF!</v>
      </c>
      <c r="D54" s="20">
        <v>20000</v>
      </c>
    </row>
    <row r="55" spans="1:4" ht="15" thickBot="1" x14ac:dyDescent="0.35">
      <c r="A55" s="4" t="s">
        <v>70</v>
      </c>
      <c r="B55" s="20"/>
      <c r="D55" s="20">
        <v>90000</v>
      </c>
    </row>
    <row r="56" spans="1:4" ht="15" thickBot="1" x14ac:dyDescent="0.35">
      <c r="A56" s="4" t="s">
        <v>44</v>
      </c>
      <c r="B56" s="20"/>
      <c r="D56" s="20">
        <v>10400</v>
      </c>
    </row>
    <row r="57" spans="1:4" ht="15" thickBot="1" x14ac:dyDescent="0.35">
      <c r="A57" s="4" t="s">
        <v>40</v>
      </c>
      <c r="B57" s="11" t="e">
        <f>SUM(+B31+B30+B52+B26+B25+B15+B9+#REF!+#REF!+#REF!+B53+B54)</f>
        <v>#REF!</v>
      </c>
      <c r="C57" s="21"/>
      <c r="D57" s="11">
        <f>SUM(+D31+D30+D52+D26+D25+D15+D9+D53+D54+D56+D55)</f>
        <v>3280000</v>
      </c>
    </row>
    <row r="58" spans="1:4" ht="14.4" x14ac:dyDescent="0.3">
      <c r="A58" s="49"/>
      <c r="B58" s="28"/>
      <c r="C58" s="21"/>
      <c r="D58" s="40"/>
    </row>
    <row r="59" spans="1:4" ht="13.5" customHeight="1" x14ac:dyDescent="0.3">
      <c r="A59" s="27"/>
      <c r="D59" s="21"/>
    </row>
    <row r="60" spans="1:4" ht="13.5" customHeight="1" x14ac:dyDescent="0.3">
      <c r="A60" s="27"/>
      <c r="B60" s="46"/>
      <c r="C60" s="46"/>
    </row>
    <row r="61" spans="1:4" ht="13.5" customHeight="1" x14ac:dyDescent="0.3">
      <c r="A61" s="37"/>
      <c r="B61" s="46"/>
      <c r="C61" s="46"/>
    </row>
    <row r="62" spans="1:4" ht="13.5" customHeight="1" x14ac:dyDescent="0.3">
      <c r="A62" s="47"/>
      <c r="B62" s="46"/>
      <c r="C62" s="46"/>
    </row>
    <row r="63" spans="1:4" ht="13.5" customHeight="1" x14ac:dyDescent="0.3">
      <c r="A63" s="37"/>
      <c r="B63" s="46"/>
      <c r="C63" s="46"/>
    </row>
    <row r="64" spans="1:4" ht="13.5" customHeight="1" x14ac:dyDescent="0.3">
      <c r="A64" s="37"/>
    </row>
    <row r="65" spans="1:1" ht="13.5" customHeight="1" x14ac:dyDescent="0.3">
      <c r="A65" s="48"/>
    </row>
    <row r="66" spans="1:1" ht="13.5" customHeight="1" x14ac:dyDescent="0.3">
      <c r="A66" s="37"/>
    </row>
    <row r="67" spans="1:1" ht="13.5" customHeight="1" x14ac:dyDescent="0.3">
      <c r="A67" s="37"/>
    </row>
    <row r="68" spans="1:1" ht="13.5" customHeight="1" x14ac:dyDescent="0.3">
      <c r="A68" s="37"/>
    </row>
    <row r="69" spans="1:1" ht="13.5" customHeight="1" x14ac:dyDescent="0.3">
      <c r="A69" s="37"/>
    </row>
    <row r="70" spans="1:1" ht="13.5" customHeight="1" x14ac:dyDescent="0.3">
      <c r="A70" s="43"/>
    </row>
    <row r="71" spans="1:1" ht="13.5" customHeight="1" x14ac:dyDescent="0.3">
      <c r="A71" s="42"/>
    </row>
    <row r="72" spans="1:1" ht="13.5" customHeight="1" x14ac:dyDescent="0.3">
      <c r="A72" s="42"/>
    </row>
    <row r="73" spans="1:1" ht="13.5" customHeight="1" x14ac:dyDescent="0.3">
      <c r="A73" s="42"/>
    </row>
    <row r="74" spans="1:1" ht="13.5" customHeight="1" x14ac:dyDescent="0.3">
      <c r="A74" s="42"/>
    </row>
    <row r="75" spans="1:1" ht="13.5" customHeight="1" x14ac:dyDescent="0.3">
      <c r="A75" s="42"/>
    </row>
    <row r="76" spans="1:1" ht="13.5" customHeight="1" x14ac:dyDescent="0.3">
      <c r="A76" s="42"/>
    </row>
    <row r="77" spans="1:1" ht="13.5" customHeight="1" x14ac:dyDescent="0.3">
      <c r="A77" s="42"/>
    </row>
    <row r="78" spans="1:1" ht="13.5" customHeight="1" x14ac:dyDescent="0.3">
      <c r="A78" s="38"/>
    </row>
    <row r="79" spans="1:1" ht="13.5" customHeight="1" x14ac:dyDescent="0.3">
      <c r="A79" s="37"/>
    </row>
    <row r="80" spans="1:1" ht="13.5" customHeight="1" x14ac:dyDescent="0.3">
      <c r="A80" s="37"/>
    </row>
    <row r="81" spans="1:1" ht="13.5" customHeight="1" x14ac:dyDescent="0.3">
      <c r="A81" s="37"/>
    </row>
    <row r="82" spans="1:1" ht="13.5" customHeight="1" x14ac:dyDescent="0.3">
      <c r="A82" s="39"/>
    </row>
    <row r="83" spans="1:1" ht="13.5" customHeight="1" x14ac:dyDescent="0.3">
      <c r="A83" s="39"/>
    </row>
  </sheetData>
  <hyperlinks>
    <hyperlink ref="A46" r:id="rId1" display="www.amosvision.cz" xr:uid="{00000000-0004-0000-0100-000000000000}"/>
  </hyperlinks>
  <pageMargins left="0.23622047244094491" right="0.23622047244094491" top="0.74803149606299213" bottom="0.74803149606299213" header="0.31496062992125984" footer="0.31496062992125984"/>
  <pageSetup paperSize="9" scale="7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příprava rozpočtu 2017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Šafářová Jana</cp:lastModifiedBy>
  <cp:lastPrinted>2022-11-30T10:08:47Z</cp:lastPrinted>
  <dcterms:created xsi:type="dcterms:W3CDTF">2015-04-09T11:45:07Z</dcterms:created>
  <dcterms:modified xsi:type="dcterms:W3CDTF">2023-11-28T11:37:10Z</dcterms:modified>
</cp:coreProperties>
</file>